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esktop\Izvršenje,treba na šo\Izvršenje 1.1-31.12.2022\"/>
    </mc:Choice>
  </mc:AlternateContent>
  <xr:revisionPtr revIDLastSave="0" documentId="13_ncr:1_{8C97A02F-BF5C-482D-8DDC-587BFECA018A}" xr6:coauthVersionLast="37" xr6:coauthVersionMax="37" xr10:uidLastSave="{00000000-0000-0000-0000-000000000000}"/>
  <bookViews>
    <workbookView xWindow="0" yWindow="0" windowWidth="19200" windowHeight="10785" xr2:uid="{DBE1FCE6-BC6E-4770-80E8-2851E424053A}"/>
  </bookViews>
  <sheets>
    <sheet name="List1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11" i="2"/>
  <c r="C12" i="2"/>
  <c r="G11" i="2"/>
  <c r="G12" i="2"/>
  <c r="H11" i="2"/>
  <c r="E11" i="2"/>
  <c r="G10" i="2" l="1"/>
  <c r="J10" i="2" l="1"/>
  <c r="J13" i="2" l="1"/>
  <c r="J12" i="2"/>
  <c r="J11" i="2"/>
  <c r="J8" i="2"/>
  <c r="J7" i="2"/>
  <c r="J6" i="2"/>
  <c r="I14" i="2"/>
  <c r="H14" i="2"/>
  <c r="G14" i="2"/>
  <c r="F14" i="2"/>
  <c r="E14" i="2"/>
  <c r="E15" i="2" s="1"/>
  <c r="D14" i="2"/>
  <c r="C14" i="2"/>
  <c r="I9" i="2"/>
  <c r="I15" i="2" s="1"/>
  <c r="H9" i="2"/>
  <c r="G9" i="2"/>
  <c r="F9" i="2"/>
  <c r="E9" i="2"/>
  <c r="D9" i="2"/>
  <c r="C9" i="2"/>
  <c r="B14" i="2"/>
  <c r="B9" i="2"/>
  <c r="F15" i="2" l="1"/>
  <c r="C15" i="2"/>
  <c r="G15" i="2"/>
  <c r="D15" i="2"/>
  <c r="H15" i="2"/>
  <c r="J14" i="2"/>
  <c r="J9" i="2"/>
  <c r="B15" i="2"/>
  <c r="J15" i="2" l="1"/>
</calcChain>
</file>

<file path=xl/sharedStrings.xml><?xml version="1.0" encoding="utf-8"?>
<sst xmlns="http://schemas.openxmlformats.org/spreadsheetml/2006/main" count="22" uniqueCount="22">
  <si>
    <t>UKUPNO PRIHODI</t>
  </si>
  <si>
    <t>UKUPNO RASHODI</t>
  </si>
  <si>
    <t>Ukupno prihodi + Preneseni višak / manjak iz prethodne godine - Ukupno rashodi</t>
  </si>
  <si>
    <t>111 Opći prihodi i primici - PSŽ</t>
  </si>
  <si>
    <t>32 Vlastiti prihodi - PK</t>
  </si>
  <si>
    <t>42 Prihodi za posebne namjene - PK</t>
  </si>
  <si>
    <t>53 Pomoći - PK</t>
  </si>
  <si>
    <t>62 Donacije PK</t>
  </si>
  <si>
    <t>6 Prihodi poslovanja</t>
  </si>
  <si>
    <t>7 Prihodi od prodaje nefinancijske imovine</t>
  </si>
  <si>
    <t>8 Primici od financijske imovine i zaduživanja</t>
  </si>
  <si>
    <t>3 Rashodi poslovanja</t>
  </si>
  <si>
    <t>4 Rashodi za nabavu nefinancijske imovine</t>
  </si>
  <si>
    <t>5 Izdaci za financijsku imovinu i otplate zajmova</t>
  </si>
  <si>
    <t>72 Prihodi od nefin.imv. i nadoknade šteta s osnova osiguranja  - PK</t>
  </si>
  <si>
    <t>Ukupno 
prihodi / rashodi</t>
  </si>
  <si>
    <t>922 PRENESENI VIŠAK / MANJAK IZ PRETHODNE GODINE</t>
  </si>
  <si>
    <t>Prihodi / rashodi 
Izvor financiranja</t>
  </si>
  <si>
    <t>43 decentra-lizacija</t>
  </si>
  <si>
    <t>52 Pomoći EU - PSŽ i 
54 Pomoći EU - PK</t>
  </si>
  <si>
    <t xml:space="preserve">PRORAČUNSKI KORISNIK: OSNOVNA ŠKOLA STJEPANA RADIĆA ČAGLIN </t>
  </si>
  <si>
    <t>IZVRŠENJE FINANCIJSKOG PLANA ZA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</si>
</sst>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4" fontId="6" fillId="0" borderId="1" xfId="1" applyNumberFormat="1" applyFont="1" applyBorder="1" applyAlignment="1" applyProtection="1">
      <alignment vertical="center" wrapText="1"/>
      <protection locked="0"/>
    </xf>
    <xf numFmtId="4" fontId="5" fillId="0" borderId="1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5" fillId="0" borderId="3" xfId="1" applyNumberFormat="1" applyFont="1" applyFill="1" applyBorder="1" applyAlignment="1">
      <alignment vertical="center" wrapText="1"/>
    </xf>
    <xf numFmtId="0" fontId="7" fillId="2" borderId="7" xfId="5" applyFont="1" applyFill="1" applyBorder="1" applyAlignment="1">
      <alignment horizontal="left" vertical="center" wrapText="1"/>
    </xf>
    <xf numFmtId="0" fontId="5" fillId="2" borderId="4" xfId="5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4" fontId="5" fillId="0" borderId="14" xfId="1" applyNumberFormat="1" applyFont="1" applyFill="1" applyBorder="1" applyAlignment="1">
      <alignment vertical="center" wrapText="1"/>
    </xf>
    <xf numFmtId="4" fontId="5" fillId="2" borderId="15" xfId="1" applyNumberFormat="1" applyFont="1" applyFill="1" applyBorder="1" applyAlignment="1">
      <alignment vertical="center" wrapText="1"/>
    </xf>
    <xf numFmtId="4" fontId="7" fillId="2" borderId="8" xfId="1" applyNumberFormat="1" applyFont="1" applyFill="1" applyBorder="1" applyAlignment="1" applyProtection="1">
      <alignment vertical="center" wrapText="1"/>
      <protection locked="0"/>
    </xf>
    <xf numFmtId="4" fontId="7" fillId="2" borderId="8" xfId="1" applyNumberFormat="1" applyFont="1" applyFill="1" applyBorder="1" applyAlignment="1">
      <alignment vertical="center" wrapText="1"/>
    </xf>
    <xf numFmtId="4" fontId="7" fillId="2" borderId="9" xfId="1" applyNumberFormat="1" applyFont="1" applyFill="1" applyBorder="1" applyAlignment="1">
      <alignment vertical="center" wrapText="1"/>
    </xf>
    <xf numFmtId="4" fontId="7" fillId="2" borderId="16" xfId="1" applyNumberFormat="1" applyFont="1" applyFill="1" applyBorder="1" applyAlignment="1">
      <alignment vertical="center" wrapText="1"/>
    </xf>
    <xf numFmtId="4" fontId="6" fillId="2" borderId="5" xfId="1" applyNumberFormat="1" applyFont="1" applyFill="1" applyBorder="1" applyAlignment="1">
      <alignment vertical="center" wrapText="1"/>
    </xf>
    <xf numFmtId="4" fontId="6" fillId="2" borderId="6" xfId="1" applyNumberFormat="1" applyFont="1" applyFill="1" applyBorder="1" applyAlignment="1">
      <alignment vertical="center" wrapText="1"/>
    </xf>
    <xf numFmtId="4" fontId="7" fillId="2" borderId="10" xfId="1" applyNumberFormat="1" applyFont="1" applyFill="1" applyBorder="1" applyAlignment="1">
      <alignment vertical="center" wrapText="1"/>
    </xf>
    <xf numFmtId="4" fontId="7" fillId="2" borderId="11" xfId="1" applyNumberFormat="1" applyFont="1" applyFill="1" applyBorder="1" applyAlignment="1">
      <alignment vertical="center" wrapText="1"/>
    </xf>
    <xf numFmtId="4" fontId="7" fillId="2" borderId="12" xfId="1" applyNumberFormat="1" applyFont="1" applyFill="1" applyBorder="1" applyAlignment="1">
      <alignment vertical="center" wrapText="1"/>
    </xf>
    <xf numFmtId="4" fontId="7" fillId="2" borderId="17" xfId="1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8" fillId="0" borderId="0" xfId="0" applyFont="1" applyAlignment="1"/>
    <xf numFmtId="4" fontId="6" fillId="0" borderId="8" xfId="1" applyNumberFormat="1" applyFont="1" applyBorder="1" applyAlignment="1" applyProtection="1">
      <alignment vertical="center" wrapText="1"/>
      <protection locked="0"/>
    </xf>
    <xf numFmtId="4" fontId="5" fillId="0" borderId="8" xfId="1" applyNumberFormat="1" applyFont="1" applyFill="1" applyBorder="1" applyAlignment="1">
      <alignment vertical="center" wrapText="1"/>
    </xf>
    <xf numFmtId="4" fontId="5" fillId="0" borderId="9" xfId="1" applyNumberFormat="1" applyFont="1" applyFill="1" applyBorder="1" applyAlignment="1">
      <alignment vertical="center" wrapText="1"/>
    </xf>
    <xf numFmtId="4" fontId="5" fillId="0" borderId="16" xfId="1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7" xfId="4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6" fontId="0" fillId="0" borderId="0" xfId="0" applyNumberFormat="1" applyAlignment="1">
      <alignment wrapText="1"/>
    </xf>
    <xf numFmtId="0" fontId="0" fillId="0" borderId="0" xfId="0" applyFill="1" applyBorder="1" applyAlignment="1"/>
    <xf numFmtId="0" fontId="0" fillId="0" borderId="0" xfId="0" applyAlignment="1">
      <alignment horizontal="center" wrapText="1"/>
    </xf>
  </cellXfs>
  <cellStyles count="7">
    <cellStyle name="Normalno" xfId="0" builtinId="0"/>
    <cellStyle name="Normalno 2" xfId="6" xr:uid="{811D8960-9566-4F65-B736-D66FBEB9DE96}"/>
    <cellStyle name="Normalno 3" xfId="1" xr:uid="{9BC2C9E8-4904-4E66-BEF9-3F99B01D6E8D}"/>
    <cellStyle name="Obično_List1" xfId="2" xr:uid="{5B92DFE4-7676-4673-90CE-C8EFCAADE297}"/>
    <cellStyle name="Obično_List4" xfId="3" xr:uid="{E5FBC2A5-9E60-423A-BE11-625C27CD20F8}"/>
    <cellStyle name="Obično_List6" xfId="4" xr:uid="{569BEEA0-0C85-49E6-903A-9591447139AE}"/>
    <cellStyle name="Obično_List9" xfId="5" xr:uid="{5751F830-A7BA-474B-818A-D562D2917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74A7-4715-4A4A-B450-0073742ADA52}">
  <sheetPr>
    <pageSetUpPr fitToPage="1"/>
  </sheetPr>
  <dimension ref="A1:J21"/>
  <sheetViews>
    <sheetView tabSelected="1" workbookViewId="0">
      <selection activeCell="F20" sqref="F20"/>
    </sheetView>
  </sheetViews>
  <sheetFormatPr defaultRowHeight="15" x14ac:dyDescent="0.25"/>
  <cols>
    <col min="1" max="1" width="40.7109375" style="2" customWidth="1"/>
    <col min="2" max="10" width="14.28515625" style="1" customWidth="1"/>
  </cols>
  <sheetData>
    <row r="1" spans="1:10" ht="26.25" customHeight="1" x14ac:dyDescent="0.3">
      <c r="A1" s="23" t="s">
        <v>21</v>
      </c>
    </row>
    <row r="2" spans="1:10" ht="26.25" customHeight="1" x14ac:dyDescent="0.3">
      <c r="A2" s="23"/>
    </row>
    <row r="3" spans="1:10" x14ac:dyDescent="0.25">
      <c r="B3" s="22" t="s">
        <v>20</v>
      </c>
      <c r="C3" s="38"/>
      <c r="D3" s="38"/>
      <c r="E3" s="38"/>
      <c r="F3" s="38"/>
      <c r="G3" s="38"/>
      <c r="H3" s="38"/>
      <c r="I3" s="38"/>
      <c r="J3" s="38"/>
    </row>
    <row r="4" spans="1:10" ht="26.25" customHeight="1" x14ac:dyDescent="0.25"/>
    <row r="5" spans="1:10" s="5" customFormat="1" ht="90" x14ac:dyDescent="0.25">
      <c r="A5" s="34" t="s">
        <v>17</v>
      </c>
      <c r="B5" s="28" t="s">
        <v>3</v>
      </c>
      <c r="C5" s="28" t="s">
        <v>4</v>
      </c>
      <c r="D5" s="28" t="s">
        <v>5</v>
      </c>
      <c r="E5" s="28" t="s">
        <v>18</v>
      </c>
      <c r="F5" s="28" t="s">
        <v>19</v>
      </c>
      <c r="G5" s="28" t="s">
        <v>6</v>
      </c>
      <c r="H5" s="28" t="s">
        <v>7</v>
      </c>
      <c r="I5" s="29" t="s">
        <v>14</v>
      </c>
      <c r="J5" s="30" t="s">
        <v>15</v>
      </c>
    </row>
    <row r="6" spans="1:10" ht="30" customHeight="1" x14ac:dyDescent="0.25">
      <c r="A6" s="31" t="s">
        <v>8</v>
      </c>
      <c r="B6" s="24">
        <v>4677.63</v>
      </c>
      <c r="C6" s="24">
        <f>16240-13300</f>
        <v>2940</v>
      </c>
      <c r="D6" s="24"/>
      <c r="E6" s="24">
        <v>706964.15</v>
      </c>
      <c r="F6" s="24">
        <v>139608.64000000001</v>
      </c>
      <c r="G6" s="24">
        <v>5281627.34</v>
      </c>
      <c r="H6" s="25">
        <v>6700</v>
      </c>
      <c r="I6" s="26"/>
      <c r="J6" s="27">
        <f t="shared" ref="J6:J15" si="0">SUM(B6:I6)</f>
        <v>6142517.7599999998</v>
      </c>
    </row>
    <row r="7" spans="1:10" ht="30" customHeight="1" x14ac:dyDescent="0.25">
      <c r="A7" s="32" t="s">
        <v>9</v>
      </c>
      <c r="B7" s="3"/>
      <c r="C7" s="3">
        <v>13300</v>
      </c>
      <c r="D7" s="3"/>
      <c r="E7" s="3"/>
      <c r="F7" s="3"/>
      <c r="G7" s="3"/>
      <c r="H7" s="4"/>
      <c r="I7" s="6"/>
      <c r="J7" s="10">
        <f t="shared" si="0"/>
        <v>13300</v>
      </c>
    </row>
    <row r="8" spans="1:10" ht="30" customHeight="1" x14ac:dyDescent="0.25">
      <c r="A8" s="32" t="s">
        <v>10</v>
      </c>
      <c r="B8" s="3"/>
      <c r="C8" s="3"/>
      <c r="D8" s="3"/>
      <c r="E8" s="3"/>
      <c r="F8" s="3"/>
      <c r="G8" s="3"/>
      <c r="H8" s="4"/>
      <c r="I8" s="6"/>
      <c r="J8" s="10">
        <f t="shared" si="0"/>
        <v>0</v>
      </c>
    </row>
    <row r="9" spans="1:10" ht="30" customHeight="1" x14ac:dyDescent="0.25">
      <c r="A9" s="8" t="s">
        <v>0</v>
      </c>
      <c r="B9" s="16">
        <f>SUM(B6:B8)</f>
        <v>4677.63</v>
      </c>
      <c r="C9" s="16">
        <f t="shared" ref="C9:I9" si="1">SUM(C6:C8)</f>
        <v>16240</v>
      </c>
      <c r="D9" s="16">
        <f t="shared" si="1"/>
        <v>0</v>
      </c>
      <c r="E9" s="16">
        <f t="shared" si="1"/>
        <v>706964.15</v>
      </c>
      <c r="F9" s="16">
        <f t="shared" si="1"/>
        <v>139608.64000000001</v>
      </c>
      <c r="G9" s="16">
        <f t="shared" si="1"/>
        <v>5281627.34</v>
      </c>
      <c r="H9" s="16">
        <f t="shared" si="1"/>
        <v>6700</v>
      </c>
      <c r="I9" s="17">
        <f t="shared" si="1"/>
        <v>0</v>
      </c>
      <c r="J9" s="11">
        <f t="shared" si="0"/>
        <v>6155817.7599999998</v>
      </c>
    </row>
    <row r="10" spans="1:10" ht="30" customHeight="1" x14ac:dyDescent="0.25">
      <c r="A10" s="7" t="s">
        <v>16</v>
      </c>
      <c r="B10" s="12">
        <v>0</v>
      </c>
      <c r="C10" s="12">
        <v>59025.96</v>
      </c>
      <c r="D10" s="12"/>
      <c r="E10" s="12">
        <v>-7381.22</v>
      </c>
      <c r="F10" s="12">
        <v>-3640.63</v>
      </c>
      <c r="G10" s="12">
        <f>155225.94-37130.14</f>
        <v>118095.8</v>
      </c>
      <c r="H10" s="13">
        <v>13366.34</v>
      </c>
      <c r="I10" s="14"/>
      <c r="J10" s="15">
        <f t="shared" si="0"/>
        <v>179466.25</v>
      </c>
    </row>
    <row r="11" spans="1:10" ht="30" customHeight="1" x14ac:dyDescent="0.25">
      <c r="A11" s="33" t="s">
        <v>11</v>
      </c>
      <c r="B11" s="3">
        <v>4677.63</v>
      </c>
      <c r="C11" s="3">
        <f>17971-C12</f>
        <v>3792.01</v>
      </c>
      <c r="D11" s="3"/>
      <c r="E11" s="3">
        <f>707197.22-E12</f>
        <v>428669.72</v>
      </c>
      <c r="F11" s="3">
        <v>135968.01</v>
      </c>
      <c r="G11" s="3">
        <f>5356321.9-G12</f>
        <v>5305785.6800000006</v>
      </c>
      <c r="H11" s="4">
        <f>11984.06-H12</f>
        <v>6779.9999999999991</v>
      </c>
      <c r="I11" s="6"/>
      <c r="J11" s="10">
        <f t="shared" si="0"/>
        <v>5885673.0500000007</v>
      </c>
    </row>
    <row r="12" spans="1:10" ht="30" customHeight="1" x14ac:dyDescent="0.25">
      <c r="A12" s="33" t="s">
        <v>12</v>
      </c>
      <c r="B12" s="3"/>
      <c r="C12" s="3">
        <f>13300+878.99</f>
        <v>14178.99</v>
      </c>
      <c r="D12" s="3"/>
      <c r="E12" s="3">
        <v>278527.5</v>
      </c>
      <c r="F12" s="3"/>
      <c r="G12" s="3">
        <f>11984.06+38552.16</f>
        <v>50536.22</v>
      </c>
      <c r="H12" s="4">
        <v>5204.0600000000004</v>
      </c>
      <c r="I12" s="6"/>
      <c r="J12" s="10">
        <f t="shared" si="0"/>
        <v>348446.76999999996</v>
      </c>
    </row>
    <row r="13" spans="1:10" ht="30" customHeight="1" x14ac:dyDescent="0.25">
      <c r="A13" s="33" t="s">
        <v>13</v>
      </c>
      <c r="B13" s="3"/>
      <c r="C13" s="3"/>
      <c r="D13" s="3"/>
      <c r="E13" s="3"/>
      <c r="F13" s="3"/>
      <c r="G13" s="3"/>
      <c r="H13" s="4"/>
      <c r="I13" s="6"/>
      <c r="J13" s="10">
        <f t="shared" si="0"/>
        <v>0</v>
      </c>
    </row>
    <row r="14" spans="1:10" ht="30" customHeight="1" x14ac:dyDescent="0.25">
      <c r="A14" s="9" t="s">
        <v>1</v>
      </c>
      <c r="B14" s="16">
        <f>SUM(B11:B13)</f>
        <v>4677.63</v>
      </c>
      <c r="C14" s="16">
        <f t="shared" ref="C14:I14" si="2">SUM(C11:C13)</f>
        <v>17971</v>
      </c>
      <c r="D14" s="16">
        <f t="shared" si="2"/>
        <v>0</v>
      </c>
      <c r="E14" s="16">
        <f t="shared" si="2"/>
        <v>707197.22</v>
      </c>
      <c r="F14" s="16">
        <f t="shared" si="2"/>
        <v>135968.01</v>
      </c>
      <c r="G14" s="16">
        <f t="shared" si="2"/>
        <v>5356321.9000000004</v>
      </c>
      <c r="H14" s="16">
        <f t="shared" si="2"/>
        <v>11984.06</v>
      </c>
      <c r="I14" s="17">
        <f t="shared" si="2"/>
        <v>0</v>
      </c>
      <c r="J14" s="11">
        <f t="shared" si="0"/>
        <v>6234119.8200000003</v>
      </c>
    </row>
    <row r="15" spans="1:10" ht="30" customHeight="1" x14ac:dyDescent="0.25">
      <c r="A15" s="18" t="s">
        <v>2</v>
      </c>
      <c r="B15" s="19">
        <f>B9+B10-B14</f>
        <v>0</v>
      </c>
      <c r="C15" s="19">
        <f t="shared" ref="C15:I15" si="3">C9+C10-C14</f>
        <v>57294.959999999992</v>
      </c>
      <c r="D15" s="19">
        <f t="shared" si="3"/>
        <v>0</v>
      </c>
      <c r="E15" s="19">
        <f>E9+E10-E14</f>
        <v>-7614.2899999999208</v>
      </c>
      <c r="F15" s="19">
        <f t="shared" si="3"/>
        <v>0</v>
      </c>
      <c r="G15" s="19">
        <f t="shared" si="3"/>
        <v>43401.239999999292</v>
      </c>
      <c r="H15" s="19">
        <f t="shared" si="3"/>
        <v>8082.2800000000007</v>
      </c>
      <c r="I15" s="20">
        <f t="shared" si="3"/>
        <v>0</v>
      </c>
      <c r="J15" s="21">
        <f t="shared" si="0"/>
        <v>101164.18999999936</v>
      </c>
    </row>
    <row r="18" spans="1:10" x14ac:dyDescent="0.25">
      <c r="G18" s="36"/>
      <c r="J18" s="35"/>
    </row>
    <row r="19" spans="1:10" x14ac:dyDescent="0.25">
      <c r="A19" s="37"/>
      <c r="F19" s="24"/>
      <c r="G19" s="24"/>
    </row>
    <row r="21" spans="1:10" x14ac:dyDescent="0.25">
      <c r="H21" s="35"/>
    </row>
  </sheetData>
  <mergeCells count="1">
    <mergeCell ref="C3:J3"/>
  </mergeCells>
  <pageMargins left="0.11811023622047245" right="0.11811023622047245" top="0.35433070866141736" bottom="0.35433070866141736" header="0.31496062992125984" footer="0.11811023622047245"/>
  <pageSetup paperSize="9" scale="83" fitToHeight="0" orientation="landscape" cellComments="atEnd" r:id="rId1"/>
  <headerFooter>
    <oddFooter>&amp;C&amp;8&amp;P / &amp;N&amp;L&amp;8Printano, &amp;D&amp;R&amp;8&amp;F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Kovačević</dc:creator>
  <cp:lastModifiedBy>Irena</cp:lastModifiedBy>
  <cp:lastPrinted>2023-02-16T11:45:05Z</cp:lastPrinted>
  <dcterms:created xsi:type="dcterms:W3CDTF">2022-02-03T08:08:21Z</dcterms:created>
  <dcterms:modified xsi:type="dcterms:W3CDTF">2023-03-07T08:34:01Z</dcterms:modified>
</cp:coreProperties>
</file>